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sers\Veselíčko\Desktop\závěrečný účet 2017\"/>
    </mc:Choice>
  </mc:AlternateContent>
  <bookViews>
    <workbookView xWindow="0" yWindow="0" windowWidth="21570" windowHeight="8100"/>
  </bookViews>
  <sheets>
    <sheet name="A1 Účt. nákladů a výnosů" sheetId="1" r:id="rId1"/>
    <sheet name="List1" sheetId="19" r:id="rId2"/>
  </sheets>
  <calcPr calcId="152511"/>
</workbook>
</file>

<file path=xl/calcChain.xml><?xml version="1.0" encoding="utf-8"?>
<calcChain xmlns="http://schemas.openxmlformats.org/spreadsheetml/2006/main">
  <c r="L20" i="1" l="1"/>
  <c r="L21" i="1"/>
  <c r="L18" i="1"/>
  <c r="L17" i="1"/>
  <c r="L15" i="1"/>
  <c r="L8" i="1"/>
  <c r="L9" i="1"/>
  <c r="L7" i="1"/>
  <c r="L50" i="1"/>
  <c r="L48" i="1"/>
  <c r="K4" i="1"/>
  <c r="I4" i="1"/>
  <c r="G4" i="1"/>
  <c r="E4" i="1"/>
  <c r="L42" i="1"/>
  <c r="K42" i="1"/>
  <c r="L54" i="1"/>
  <c r="K54" i="1"/>
  <c r="L36" i="1"/>
  <c r="K36" i="1"/>
  <c r="L27" i="1"/>
  <c r="K27" i="1"/>
  <c r="L34" i="1"/>
  <c r="K34" i="1"/>
  <c r="L49" i="1"/>
  <c r="L32" i="1"/>
  <c r="K32" i="1"/>
  <c r="L35" i="1"/>
  <c r="K35" i="1"/>
  <c r="D38" i="1"/>
  <c r="D52" i="1"/>
  <c r="F52" i="1"/>
  <c r="F38" i="1"/>
  <c r="H52" i="1"/>
  <c r="H38" i="1"/>
  <c r="L10" i="1"/>
  <c r="L11" i="1"/>
  <c r="L13" i="1"/>
  <c r="L14" i="1"/>
  <c r="L19" i="1"/>
  <c r="L37" i="1"/>
  <c r="L31" i="1"/>
  <c r="L22" i="1"/>
  <c r="L23" i="1"/>
  <c r="L24" i="1"/>
  <c r="L26" i="1"/>
  <c r="L28" i="1"/>
  <c r="L29" i="1"/>
  <c r="L30" i="1"/>
  <c r="K6" i="1"/>
  <c r="L6" i="1" s="1"/>
  <c r="K10" i="1"/>
  <c r="K11" i="1"/>
  <c r="K13" i="1"/>
  <c r="K14" i="1"/>
  <c r="L16" i="1"/>
  <c r="L38" i="1" s="1"/>
  <c r="K19" i="1"/>
  <c r="K22" i="1"/>
  <c r="K23" i="1"/>
  <c r="K26" i="1"/>
  <c r="K28" i="1"/>
  <c r="K29" i="1"/>
  <c r="K30" i="1"/>
  <c r="K31" i="1"/>
  <c r="K33" i="1"/>
  <c r="K37" i="1"/>
  <c r="J38" i="1"/>
  <c r="I38" i="1"/>
  <c r="G38" i="1"/>
  <c r="E38" i="1"/>
  <c r="L46" i="1"/>
  <c r="K46" i="1"/>
  <c r="L40" i="1"/>
  <c r="L39" i="1"/>
  <c r="L52" i="1" s="1"/>
  <c r="L41" i="1"/>
  <c r="L43" i="1"/>
  <c r="L44" i="1"/>
  <c r="L45" i="1"/>
  <c r="L47" i="1"/>
  <c r="L51" i="1"/>
  <c r="K40" i="1"/>
  <c r="K39" i="1"/>
  <c r="K41" i="1"/>
  <c r="K43" i="1"/>
  <c r="K44" i="1"/>
  <c r="K45" i="1"/>
  <c r="K47" i="1"/>
  <c r="J52" i="1"/>
  <c r="G52" i="1"/>
  <c r="G53" i="1" s="1"/>
  <c r="G55" i="1" s="1"/>
  <c r="E52" i="1"/>
  <c r="I52" i="1"/>
  <c r="H53" i="1" l="1"/>
  <c r="H55" i="1" s="1"/>
  <c r="I53" i="1"/>
  <c r="I55" i="1" s="1"/>
  <c r="J53" i="1"/>
  <c r="J55" i="1" s="1"/>
  <c r="D53" i="1"/>
  <c r="D55" i="1" s="1"/>
  <c r="K52" i="1"/>
  <c r="C53" i="1"/>
  <c r="C55" i="1" s="1"/>
  <c r="K38" i="1"/>
  <c r="K55" i="1" l="1"/>
</calcChain>
</file>

<file path=xl/sharedStrings.xml><?xml version="1.0" encoding="utf-8"?>
<sst xmlns="http://schemas.openxmlformats.org/spreadsheetml/2006/main" count="71" uniqueCount="66">
  <si>
    <t>Účtová osnova</t>
  </si>
  <si>
    <t>CELKEM</t>
  </si>
  <si>
    <t>Spotřeba materiálu</t>
  </si>
  <si>
    <t>Spotřeba energie</t>
  </si>
  <si>
    <t>Opravy a udržování</t>
  </si>
  <si>
    <t>Manka a škody</t>
  </si>
  <si>
    <t>Prodaný materiál</t>
  </si>
  <si>
    <t>NÁKLADY CELKEM</t>
  </si>
  <si>
    <t>VÝNOSY CELKEM</t>
  </si>
  <si>
    <t>ZISK(+), ZTRÁTA(-)</t>
  </si>
  <si>
    <t>Účtování nákladů a výnosů (dle výkazu zisku a ztráty)</t>
  </si>
  <si>
    <t>Skutečnost
v Kč</t>
  </si>
  <si>
    <t>Výsledek hospodaření po zdanění</t>
  </si>
  <si>
    <t>Daň z příjmů</t>
  </si>
  <si>
    <t>Odpisy dl. nemovitého maj.</t>
  </si>
  <si>
    <t>Odpisy dl. movitého maj.</t>
  </si>
  <si>
    <t>Upr. plán
 v tis. Kč</t>
  </si>
  <si>
    <t>Kraj (přímé výdaje)</t>
  </si>
  <si>
    <t>Výnosy z prodeje vl. výrobků</t>
  </si>
  <si>
    <t>Jiné výnosy z vl.výk.(úplata)</t>
  </si>
  <si>
    <t>Čerpání fondů</t>
  </si>
  <si>
    <t>Výnosy z prodeje materiálu</t>
  </si>
  <si>
    <t>Výnosy z prodeje dl. maj.</t>
  </si>
  <si>
    <t>Ost. náklady z činností</t>
  </si>
  <si>
    <t>Jiné pokuty a penále</t>
  </si>
  <si>
    <t>Prodaný DHM</t>
  </si>
  <si>
    <t>Náklady z vyřazených pohledávek</t>
  </si>
  <si>
    <t xml:space="preserve">Ost.fin.nákl. </t>
  </si>
  <si>
    <t>Náklady z DDHM</t>
  </si>
  <si>
    <t>Ostatní služby (vč. bank.popl.)</t>
  </si>
  <si>
    <t>Mzdové náklady (vč.náhrad PN)</t>
  </si>
  <si>
    <t>Zák. soc. náklady (FKSP,VR)</t>
  </si>
  <si>
    <t>Odpisy dl. maj. (z dotací)</t>
  </si>
  <si>
    <t>Výnosy vybr.MVI z transferů (z dotací)</t>
  </si>
  <si>
    <t>Úroky (vč. snížení o daň)</t>
  </si>
  <si>
    <t>Organizace: Mateřská škola Veselíčko</t>
  </si>
  <si>
    <t>Obec Veselíčko</t>
  </si>
  <si>
    <t>Rozpočet v Kč</t>
  </si>
  <si>
    <t>Ostatní výnosy za vyř. Majetek</t>
  </si>
  <si>
    <t>HČ</t>
  </si>
  <si>
    <t>DČ</t>
  </si>
  <si>
    <t>ŠJ DČ</t>
  </si>
  <si>
    <t>ŠJ  HČ</t>
  </si>
  <si>
    <t>Náklady z DDHM ÚD</t>
  </si>
  <si>
    <t>Odvody SZ a ZP</t>
  </si>
  <si>
    <t>zpracovala:  J. Navrátilová</t>
  </si>
  <si>
    <t>Spotřeba -oslavy 70 let MŠ</t>
  </si>
  <si>
    <t>Náklady na oslavy 70 let MŠ</t>
  </si>
  <si>
    <t>Spotřeba - dotace OP VVV</t>
  </si>
  <si>
    <t>Cestovné - dotace OP VVV</t>
  </si>
  <si>
    <t>Ostatní služby - dorace OP VVV</t>
  </si>
  <si>
    <t>Mzdové náklady OP VVV</t>
  </si>
  <si>
    <t>FKSP - dotace OP VVV</t>
  </si>
  <si>
    <t>Zákonné pojištění mezd</t>
  </si>
  <si>
    <t>Zákonné pojištění mezd OP VVV</t>
  </si>
  <si>
    <t>Odvody SP a ZP OP VVV</t>
  </si>
  <si>
    <t>Dotace EU OP VVV</t>
  </si>
  <si>
    <t>Příspěvek na provoz obec</t>
  </si>
  <si>
    <t>Příspěvek na oslavy 70 let MŠ</t>
  </si>
  <si>
    <t>Jiné výnosy z vl.výk.(kroužky)</t>
  </si>
  <si>
    <t>Výnosy rodiče na akce(plavání)</t>
  </si>
  <si>
    <t xml:space="preserve">Jiné. soc. náklady (OOPP) </t>
  </si>
  <si>
    <t>Mzdové náklady - HM  DČ</t>
  </si>
  <si>
    <t>Potraviny</t>
  </si>
  <si>
    <t>ve Veselíčku, dne 23 .03. 2018</t>
  </si>
  <si>
    <t>stav ke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</si>
</sst>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.0\ _K_č_-;\-* #,##0.0\ _K_č_-;_-* &quot;-&quot;??\ _K_č_-;_-@_-"/>
    <numFmt numFmtId="165" formatCode="_-* #,##0\ _K_č_-;\-* #,##0\ _K_č_-;_-* &quot;-&quot;??\ _K_č_-;_-@_-"/>
  </numFmts>
  <fonts count="14" x14ac:knownFonts="1">
    <font>
      <sz val="10"/>
      <name val="Arial CE"/>
    </font>
    <font>
      <sz val="10"/>
      <name val="Arial CE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7"/>
      <name val="Arial CE"/>
      <family val="2"/>
      <charset val="238"/>
    </font>
    <font>
      <b/>
      <sz val="10"/>
      <name val="Arial CE"/>
      <charset val="238"/>
    </font>
    <font>
      <sz val="8"/>
      <color indexed="10"/>
      <name val="Arial CE"/>
      <family val="2"/>
      <charset val="238"/>
    </font>
    <font>
      <b/>
      <sz val="7.5"/>
      <name val="Arial CE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3" fillId="0" borderId="0"/>
  </cellStyleXfs>
  <cellXfs count="84">
    <xf numFmtId="0" fontId="0" fillId="0" borderId="0" xfId="0"/>
    <xf numFmtId="0" fontId="3" fillId="0" borderId="0" xfId="0" applyFont="1"/>
    <xf numFmtId="0" fontId="0" fillId="0" borderId="0" xfId="0" applyAlignment="1">
      <alignment horizontal="centerContinuous"/>
    </xf>
    <xf numFmtId="43" fontId="2" fillId="0" borderId="1" xfId="0" applyNumberFormat="1" applyFont="1" applyBorder="1"/>
    <xf numFmtId="43" fontId="2" fillId="0" borderId="2" xfId="0" applyNumberFormat="1" applyFont="1" applyBorder="1"/>
    <xf numFmtId="4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3" fontId="2" fillId="0" borderId="4" xfId="0" applyNumberFormat="1" applyFont="1" applyBorder="1"/>
    <xf numFmtId="43" fontId="2" fillId="0" borderId="3" xfId="0" applyNumberFormat="1" applyFont="1" applyBorder="1"/>
    <xf numFmtId="0" fontId="2" fillId="0" borderId="0" xfId="0" applyFont="1" applyBorder="1"/>
    <xf numFmtId="0" fontId="4" fillId="0" borderId="0" xfId="0" applyFont="1" applyBorder="1"/>
    <xf numFmtId="43" fontId="2" fillId="0" borderId="2" xfId="1" applyFont="1" applyBorder="1"/>
    <xf numFmtId="43" fontId="2" fillId="0" borderId="1" xfId="1" applyNumberFormat="1" applyFont="1" applyBorder="1"/>
    <xf numFmtId="0" fontId="2" fillId="0" borderId="5" xfId="0" applyFont="1" applyBorder="1" applyAlignment="1">
      <alignment horizontal="center"/>
    </xf>
    <xf numFmtId="43" fontId="2" fillId="0" borderId="5" xfId="0" applyNumberFormat="1" applyFont="1" applyBorder="1"/>
    <xf numFmtId="43" fontId="2" fillId="0" borderId="6" xfId="0" applyNumberFormat="1" applyFont="1" applyBorder="1"/>
    <xf numFmtId="43" fontId="2" fillId="0" borderId="3" xfId="1" applyNumberFormat="1" applyFont="1" applyBorder="1"/>
    <xf numFmtId="43" fontId="2" fillId="0" borderId="4" xfId="1" applyFont="1" applyBorder="1"/>
    <xf numFmtId="0" fontId="7" fillId="2" borderId="8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4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3" fontId="2" fillId="0" borderId="12" xfId="0" applyNumberFormat="1" applyFont="1" applyBorder="1"/>
    <xf numFmtId="43" fontId="2" fillId="0" borderId="13" xfId="0" applyNumberFormat="1" applyFont="1" applyBorder="1"/>
    <xf numFmtId="0" fontId="10" fillId="0" borderId="0" xfId="0" applyFont="1"/>
    <xf numFmtId="0" fontId="4" fillId="2" borderId="14" xfId="0" applyFont="1" applyFill="1" applyBorder="1"/>
    <xf numFmtId="0" fontId="2" fillId="0" borderId="12" xfId="0" applyFont="1" applyBorder="1" applyAlignment="1">
      <alignment horizontal="center"/>
    </xf>
    <xf numFmtId="0" fontId="2" fillId="0" borderId="16" xfId="0" applyFont="1" applyBorder="1"/>
    <xf numFmtId="164" fontId="2" fillId="0" borderId="1" xfId="0" applyNumberFormat="1" applyFont="1" applyBorder="1"/>
    <xf numFmtId="164" fontId="2" fillId="0" borderId="3" xfId="0" applyNumberFormat="1" applyFont="1" applyBorder="1"/>
    <xf numFmtId="0" fontId="8" fillId="0" borderId="2" xfId="0" applyFont="1" applyBorder="1"/>
    <xf numFmtId="0" fontId="8" fillId="4" borderId="21" xfId="0" applyFont="1" applyFill="1" applyBorder="1" applyAlignment="1">
      <alignment horizontal="center"/>
    </xf>
    <xf numFmtId="0" fontId="2" fillId="4" borderId="22" xfId="0" applyFont="1" applyFill="1" applyBorder="1"/>
    <xf numFmtId="43" fontId="2" fillId="4" borderId="21" xfId="0" applyNumberFormat="1" applyFont="1" applyFill="1" applyBorder="1"/>
    <xf numFmtId="43" fontId="2" fillId="4" borderId="22" xfId="0" applyNumberFormat="1" applyFont="1" applyFill="1" applyBorder="1"/>
    <xf numFmtId="43" fontId="4" fillId="3" borderId="8" xfId="0" applyNumberFormat="1" applyFont="1" applyFill="1" applyBorder="1"/>
    <xf numFmtId="43" fontId="4" fillId="3" borderId="7" xfId="0" applyNumberFormat="1" applyFont="1" applyFill="1" applyBorder="1"/>
    <xf numFmtId="43" fontId="4" fillId="3" borderId="8" xfId="1" applyFont="1" applyFill="1" applyBorder="1"/>
    <xf numFmtId="43" fontId="4" fillId="3" borderId="7" xfId="1" applyFont="1" applyFill="1" applyBorder="1"/>
    <xf numFmtId="0" fontId="9" fillId="0" borderId="4" xfId="0" applyFont="1" applyBorder="1"/>
    <xf numFmtId="43" fontId="4" fillId="2" borderId="8" xfId="0" applyNumberFormat="1" applyFont="1" applyFill="1" applyBorder="1"/>
    <xf numFmtId="0" fontId="9" fillId="0" borderId="19" xfId="0" applyFont="1" applyBorder="1"/>
    <xf numFmtId="43" fontId="4" fillId="2" borderId="7" xfId="1" applyFont="1" applyFill="1" applyBorder="1"/>
    <xf numFmtId="0" fontId="10" fillId="0" borderId="0" xfId="0" applyFont="1" applyAlignment="1">
      <alignment horizontal="centerContinuous"/>
    </xf>
    <xf numFmtId="0" fontId="2" fillId="0" borderId="17" xfId="0" applyFont="1" applyBorder="1"/>
    <xf numFmtId="0" fontId="2" fillId="0" borderId="23" xfId="0" applyFont="1" applyBorder="1"/>
    <xf numFmtId="0" fontId="2" fillId="0" borderId="15" xfId="0" applyFont="1" applyBorder="1"/>
    <xf numFmtId="0" fontId="2" fillId="0" borderId="16" xfId="0" applyFont="1" applyBorder="1" applyAlignment="1">
      <alignment wrapText="1"/>
    </xf>
    <xf numFmtId="165" fontId="11" fillId="4" borderId="21" xfId="0" applyNumberFormat="1" applyFont="1" applyFill="1" applyBorder="1"/>
    <xf numFmtId="43" fontId="2" fillId="0" borderId="21" xfId="0" applyNumberFormat="1" applyFont="1" applyBorder="1"/>
    <xf numFmtId="43" fontId="2" fillId="0" borderId="22" xfId="0" applyNumberFormat="1" applyFont="1" applyBorder="1"/>
    <xf numFmtId="43" fontId="2" fillId="0" borderId="25" xfId="0" applyNumberFormat="1" applyFont="1" applyBorder="1"/>
    <xf numFmtId="43" fontId="2" fillId="0" borderId="24" xfId="0" applyNumberFormat="1" applyFont="1" applyBorder="1"/>
    <xf numFmtId="43" fontId="2" fillId="0" borderId="26" xfId="0" applyNumberFormat="1" applyFont="1" applyBorder="1"/>
    <xf numFmtId="0" fontId="2" fillId="0" borderId="22" xfId="0" applyFont="1" applyBorder="1"/>
    <xf numFmtId="164" fontId="2" fillId="0" borderId="21" xfId="0" applyNumberFormat="1" applyFont="1" applyBorder="1"/>
    <xf numFmtId="43" fontId="4" fillId="2" borderId="7" xfId="0" applyNumberFormat="1" applyFont="1" applyFill="1" applyBorder="1"/>
    <xf numFmtId="43" fontId="4" fillId="2" borderId="9" xfId="0" applyNumberFormat="1" applyFont="1" applyFill="1" applyBorder="1"/>
    <xf numFmtId="43" fontId="11" fillId="0" borderId="21" xfId="0" applyNumberFormat="1" applyFont="1" applyBorder="1"/>
    <xf numFmtId="0" fontId="4" fillId="3" borderId="29" xfId="0" applyFont="1" applyFill="1" applyBorder="1"/>
    <xf numFmtId="0" fontId="2" fillId="3" borderId="32" xfId="0" applyFont="1" applyFill="1" applyBorder="1"/>
    <xf numFmtId="43" fontId="4" fillId="3" borderId="29" xfId="0" applyNumberFormat="1" applyFont="1" applyFill="1" applyBorder="1"/>
    <xf numFmtId="43" fontId="4" fillId="3" borderId="31" xfId="0" applyNumberFormat="1" applyFont="1" applyFill="1" applyBorder="1"/>
    <xf numFmtId="43" fontId="4" fillId="3" borderId="33" xfId="1" applyFont="1" applyFill="1" applyBorder="1"/>
    <xf numFmtId="43" fontId="4" fillId="3" borderId="32" xfId="1" applyFont="1" applyFill="1" applyBorder="1"/>
    <xf numFmtId="43" fontId="4" fillId="3" borderId="29" xfId="1" applyFont="1" applyFill="1" applyBorder="1"/>
    <xf numFmtId="43" fontId="4" fillId="3" borderId="31" xfId="1" applyFont="1" applyFill="1" applyBorder="1"/>
    <xf numFmtId="43" fontId="4" fillId="2" borderId="9" xfId="1" applyFont="1" applyFill="1" applyBorder="1"/>
    <xf numFmtId="43" fontId="4" fillId="2" borderId="18" xfId="1" applyFont="1" applyFill="1" applyBorder="1"/>
    <xf numFmtId="43" fontId="4" fillId="2" borderId="8" xfId="1" applyFont="1" applyFill="1" applyBorder="1"/>
    <xf numFmtId="0" fontId="12" fillId="3" borderId="14" xfId="0" applyFont="1" applyFill="1" applyBorder="1" applyAlignment="1">
      <alignment horizontal="left"/>
    </xf>
    <xf numFmtId="0" fontId="12" fillId="3" borderId="20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workbookViewId="0">
      <selection activeCell="E21" sqref="E21"/>
    </sheetView>
  </sheetViews>
  <sheetFormatPr defaultRowHeight="12.75" x14ac:dyDescent="0.2"/>
  <cols>
    <col min="1" max="1" width="4.28515625" customWidth="1"/>
    <col min="2" max="2" width="24.5703125" customWidth="1"/>
    <col min="3" max="3" width="12.28515625" customWidth="1"/>
    <col min="4" max="5" width="13.5703125" customWidth="1"/>
    <col min="6" max="6" width="13.28515625" customWidth="1"/>
    <col min="7" max="7" width="10.140625" hidden="1" customWidth="1"/>
    <col min="8" max="8" width="16" customWidth="1"/>
    <col min="9" max="9" width="4.5703125" hidden="1" customWidth="1"/>
    <col min="10" max="10" width="16.5703125" customWidth="1"/>
    <col min="11" max="11" width="14.140625" customWidth="1"/>
    <col min="12" max="12" width="13.42578125" customWidth="1"/>
    <col min="13" max="13" width="13.85546875" customWidth="1"/>
    <col min="14" max="14" width="11.5703125" customWidth="1"/>
  </cols>
  <sheetData>
    <row r="1" spans="1:13" ht="10.5" customHeight="1" x14ac:dyDescent="0.2">
      <c r="C1" s="46" t="s">
        <v>10</v>
      </c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2.75" customHeight="1" thickBot="1" x14ac:dyDescent="0.25">
      <c r="A2" s="27" t="s">
        <v>35</v>
      </c>
      <c r="J2" s="1"/>
      <c r="K2" s="1"/>
      <c r="L2" s="2"/>
      <c r="M2" s="2"/>
    </row>
    <row r="3" spans="1:13" ht="9.75" customHeight="1" x14ac:dyDescent="0.2">
      <c r="A3" s="77" t="s">
        <v>0</v>
      </c>
      <c r="B3" s="78"/>
      <c r="C3" s="81" t="s">
        <v>36</v>
      </c>
      <c r="D3" s="82"/>
      <c r="E3" s="81" t="s">
        <v>17</v>
      </c>
      <c r="F3" s="81"/>
      <c r="G3" s="83" t="s">
        <v>42</v>
      </c>
      <c r="H3" s="82"/>
      <c r="I3" s="83" t="s">
        <v>41</v>
      </c>
      <c r="J3" s="82"/>
      <c r="K3" s="83" t="s">
        <v>1</v>
      </c>
      <c r="L3" s="82"/>
    </row>
    <row r="4" spans="1:13" ht="10.5" customHeight="1" thickBot="1" x14ac:dyDescent="0.25">
      <c r="A4" s="79"/>
      <c r="B4" s="80"/>
      <c r="C4" s="75" t="s">
        <v>65</v>
      </c>
      <c r="D4" s="76"/>
      <c r="E4" s="75" t="str">
        <f>(C4)</f>
        <v>stav ke 31.12.2017</v>
      </c>
      <c r="F4" s="76"/>
      <c r="G4" s="75" t="str">
        <f>(C4)</f>
        <v>stav ke 31.12.2017</v>
      </c>
      <c r="H4" s="76"/>
      <c r="I4" s="75" t="str">
        <f>(C4)</f>
        <v>stav ke 31.12.2017</v>
      </c>
      <c r="J4" s="76"/>
      <c r="K4" s="75" t="str">
        <f>(C4)</f>
        <v>stav ke 31.12.2017</v>
      </c>
      <c r="L4" s="76"/>
    </row>
    <row r="5" spans="1:13" ht="22.5" customHeight="1" thickBot="1" x14ac:dyDescent="0.25">
      <c r="A5" s="79"/>
      <c r="B5" s="80"/>
      <c r="C5" s="19" t="s">
        <v>37</v>
      </c>
      <c r="D5" s="20" t="s">
        <v>11</v>
      </c>
      <c r="E5" s="19" t="s">
        <v>37</v>
      </c>
      <c r="F5" s="20" t="s">
        <v>11</v>
      </c>
      <c r="G5" s="19" t="s">
        <v>39</v>
      </c>
      <c r="H5" s="20" t="s">
        <v>11</v>
      </c>
      <c r="I5" s="19" t="s">
        <v>40</v>
      </c>
      <c r="J5" s="20" t="s">
        <v>11</v>
      </c>
      <c r="K5" s="19" t="s">
        <v>16</v>
      </c>
      <c r="L5" s="20" t="s">
        <v>11</v>
      </c>
    </row>
    <row r="6" spans="1:13" ht="12" customHeight="1" x14ac:dyDescent="0.2">
      <c r="A6" s="29">
        <v>501</v>
      </c>
      <c r="B6" s="48" t="s">
        <v>2</v>
      </c>
      <c r="C6" s="25"/>
      <c r="D6" s="26">
        <v>78032.91</v>
      </c>
      <c r="E6" s="25"/>
      <c r="F6" s="26">
        <v>9884.07</v>
      </c>
      <c r="G6" s="25"/>
      <c r="H6" s="26">
        <v>19370.82</v>
      </c>
      <c r="I6" s="25"/>
      <c r="J6" s="26">
        <v>4662.83</v>
      </c>
      <c r="K6" s="54">
        <f t="shared" ref="K6:K37" si="0">C6+E6+G6+I6</f>
        <v>0</v>
      </c>
      <c r="L6" s="16">
        <f>SUM(D6:K6)</f>
        <v>111950.63000000002</v>
      </c>
    </row>
    <row r="7" spans="1:13" ht="12" customHeight="1" x14ac:dyDescent="0.2">
      <c r="A7" s="14">
        <v>501</v>
      </c>
      <c r="B7" s="49" t="s">
        <v>63</v>
      </c>
      <c r="C7" s="15"/>
      <c r="D7" s="16"/>
      <c r="E7" s="15"/>
      <c r="F7" s="16"/>
      <c r="G7" s="15"/>
      <c r="H7" s="16">
        <v>590703.16</v>
      </c>
      <c r="I7" s="15"/>
      <c r="J7" s="16">
        <v>161230.98000000001</v>
      </c>
      <c r="K7" s="54"/>
      <c r="L7" s="16">
        <f>SUM(H7:K7)</f>
        <v>751934.14</v>
      </c>
    </row>
    <row r="8" spans="1:13" ht="12" customHeight="1" x14ac:dyDescent="0.2">
      <c r="A8" s="14">
        <v>501</v>
      </c>
      <c r="B8" s="49" t="s">
        <v>46</v>
      </c>
      <c r="C8" s="15"/>
      <c r="D8" s="16">
        <v>11878</v>
      </c>
      <c r="E8" s="15"/>
      <c r="F8" s="16"/>
      <c r="G8" s="15"/>
      <c r="H8" s="16"/>
      <c r="I8" s="15"/>
      <c r="J8" s="16"/>
      <c r="K8" s="54"/>
      <c r="L8" s="16">
        <f>SUM(D8:K8)</f>
        <v>11878</v>
      </c>
    </row>
    <row r="9" spans="1:13" ht="12" customHeight="1" x14ac:dyDescent="0.2">
      <c r="A9" s="14">
        <v>501</v>
      </c>
      <c r="B9" s="49" t="s">
        <v>48</v>
      </c>
      <c r="C9" s="15"/>
      <c r="D9" s="16">
        <v>12696</v>
      </c>
      <c r="E9" s="15"/>
      <c r="F9" s="16"/>
      <c r="G9" s="15"/>
      <c r="H9" s="16"/>
      <c r="I9" s="15"/>
      <c r="J9" s="16"/>
      <c r="K9" s="54"/>
      <c r="L9" s="16">
        <f>SUM(D9:K9)</f>
        <v>12696</v>
      </c>
    </row>
    <row r="10" spans="1:13" ht="12" customHeight="1" x14ac:dyDescent="0.2">
      <c r="A10" s="6">
        <v>502</v>
      </c>
      <c r="B10" s="30" t="s">
        <v>3</v>
      </c>
      <c r="C10" s="15"/>
      <c r="D10" s="4">
        <v>88215.5</v>
      </c>
      <c r="E10" s="15"/>
      <c r="F10" s="4"/>
      <c r="G10" s="3"/>
      <c r="H10" s="4">
        <v>55444.6</v>
      </c>
      <c r="I10" s="15"/>
      <c r="J10" s="4">
        <v>14152.9</v>
      </c>
      <c r="K10" s="55">
        <f t="shared" si="0"/>
        <v>0</v>
      </c>
      <c r="L10" s="4">
        <f t="shared" ref="L10:L37" si="1">D10+F10+H10+J10</f>
        <v>157813</v>
      </c>
    </row>
    <row r="11" spans="1:13" ht="12" customHeight="1" x14ac:dyDescent="0.2">
      <c r="A11" s="6">
        <v>511</v>
      </c>
      <c r="B11" s="30" t="s">
        <v>4</v>
      </c>
      <c r="C11" s="15"/>
      <c r="D11" s="4">
        <v>2156</v>
      </c>
      <c r="E11" s="15"/>
      <c r="F11" s="4"/>
      <c r="G11" s="3"/>
      <c r="H11" s="4">
        <v>515</v>
      </c>
      <c r="I11" s="15"/>
      <c r="J11" s="4">
        <v>129</v>
      </c>
      <c r="K11" s="55">
        <f t="shared" si="0"/>
        <v>0</v>
      </c>
      <c r="L11" s="4">
        <f t="shared" si="1"/>
        <v>2800</v>
      </c>
    </row>
    <row r="12" spans="1:13" ht="12" customHeight="1" x14ac:dyDescent="0.2">
      <c r="A12" s="6">
        <v>512</v>
      </c>
      <c r="B12" s="30" t="s">
        <v>49</v>
      </c>
      <c r="C12" s="15"/>
      <c r="D12" s="4">
        <v>496</v>
      </c>
      <c r="E12" s="15"/>
      <c r="F12" s="4"/>
      <c r="G12" s="3"/>
      <c r="H12" s="4"/>
      <c r="I12" s="15"/>
      <c r="J12" s="4"/>
      <c r="K12" s="55"/>
      <c r="L12" s="4">
        <v>496</v>
      </c>
    </row>
    <row r="13" spans="1:13" ht="12" customHeight="1" x14ac:dyDescent="0.2">
      <c r="A13" s="6">
        <v>518</v>
      </c>
      <c r="B13" s="30" t="s">
        <v>47</v>
      </c>
      <c r="C13" s="15"/>
      <c r="D13" s="4">
        <v>6600</v>
      </c>
      <c r="E13" s="15"/>
      <c r="F13" s="4"/>
      <c r="G13" s="3"/>
      <c r="H13" s="4"/>
      <c r="I13" s="15"/>
      <c r="J13" s="4"/>
      <c r="K13" s="55">
        <f t="shared" si="0"/>
        <v>0</v>
      </c>
      <c r="L13" s="4">
        <f t="shared" si="1"/>
        <v>6600</v>
      </c>
    </row>
    <row r="14" spans="1:13" ht="12" customHeight="1" x14ac:dyDescent="0.2">
      <c r="A14" s="6">
        <v>518</v>
      </c>
      <c r="B14" s="30" t="s">
        <v>29</v>
      </c>
      <c r="C14" s="15"/>
      <c r="D14" s="4">
        <v>95305.36</v>
      </c>
      <c r="E14" s="15"/>
      <c r="F14" s="4">
        <v>5190</v>
      </c>
      <c r="G14" s="3"/>
      <c r="H14" s="4">
        <v>46367.65</v>
      </c>
      <c r="I14" s="15"/>
      <c r="J14" s="4">
        <v>10791.49</v>
      </c>
      <c r="K14" s="55">
        <f t="shared" si="0"/>
        <v>0</v>
      </c>
      <c r="L14" s="4">
        <f t="shared" si="1"/>
        <v>157654.5</v>
      </c>
    </row>
    <row r="15" spans="1:13" ht="12" customHeight="1" x14ac:dyDescent="0.2">
      <c r="A15" s="6">
        <v>518</v>
      </c>
      <c r="B15" s="30" t="s">
        <v>50</v>
      </c>
      <c r="C15" s="15"/>
      <c r="D15" s="4">
        <v>3540</v>
      </c>
      <c r="E15" s="15"/>
      <c r="F15" s="4"/>
      <c r="G15" s="3"/>
      <c r="H15" s="4"/>
      <c r="I15" s="15"/>
      <c r="J15" s="4"/>
      <c r="K15" s="55"/>
      <c r="L15" s="4">
        <f>SUM(D15:K15)</f>
        <v>3540</v>
      </c>
    </row>
    <row r="16" spans="1:13" ht="12" customHeight="1" x14ac:dyDescent="0.2">
      <c r="A16" s="6">
        <v>521</v>
      </c>
      <c r="B16" s="30" t="s">
        <v>30</v>
      </c>
      <c r="C16" s="15"/>
      <c r="D16" s="4">
        <v>36400</v>
      </c>
      <c r="E16" s="15"/>
      <c r="F16" s="4">
        <v>1763462</v>
      </c>
      <c r="G16" s="3"/>
      <c r="H16" s="4">
        <v>27118</v>
      </c>
      <c r="I16" s="15"/>
      <c r="J16" s="4">
        <v>27472</v>
      </c>
      <c r="K16" s="55"/>
      <c r="L16" s="4">
        <f>SUM(D16:K16)</f>
        <v>1854452</v>
      </c>
    </row>
    <row r="17" spans="1:12" ht="12" customHeight="1" x14ac:dyDescent="0.2">
      <c r="A17" s="6">
        <v>521</v>
      </c>
      <c r="B17" s="30" t="s">
        <v>51</v>
      </c>
      <c r="C17" s="15"/>
      <c r="D17" s="4">
        <v>28243</v>
      </c>
      <c r="E17" s="15"/>
      <c r="F17" s="4"/>
      <c r="G17" s="3"/>
      <c r="H17" s="4"/>
      <c r="I17" s="15"/>
      <c r="J17" s="4"/>
      <c r="K17" s="55"/>
      <c r="L17" s="4">
        <f>SUM(D17:K17)</f>
        <v>28243</v>
      </c>
    </row>
    <row r="18" spans="1:12" ht="12" customHeight="1" x14ac:dyDescent="0.2">
      <c r="A18" s="6">
        <v>521</v>
      </c>
      <c r="B18" s="30" t="s">
        <v>62</v>
      </c>
      <c r="C18" s="15"/>
      <c r="D18" s="4"/>
      <c r="E18" s="15"/>
      <c r="F18" s="4"/>
      <c r="G18" s="3"/>
      <c r="H18" s="4"/>
      <c r="I18" s="15"/>
      <c r="J18" s="4">
        <v>83166</v>
      </c>
      <c r="K18" s="55"/>
      <c r="L18" s="4">
        <f>SUM(D18:K18)</f>
        <v>83166</v>
      </c>
    </row>
    <row r="19" spans="1:12" ht="12" customHeight="1" x14ac:dyDescent="0.2">
      <c r="A19" s="6">
        <v>525</v>
      </c>
      <c r="B19" s="30" t="s">
        <v>53</v>
      </c>
      <c r="C19" s="15"/>
      <c r="D19" s="4"/>
      <c r="E19" s="15"/>
      <c r="F19" s="4">
        <v>7373.26</v>
      </c>
      <c r="G19" s="3"/>
      <c r="H19" s="4"/>
      <c r="I19" s="15"/>
      <c r="J19" s="4">
        <v>307.02999999999997</v>
      </c>
      <c r="K19" s="55">
        <f t="shared" si="0"/>
        <v>0</v>
      </c>
      <c r="L19" s="4">
        <f t="shared" si="1"/>
        <v>7680.29</v>
      </c>
    </row>
    <row r="20" spans="1:12" ht="12" customHeight="1" x14ac:dyDescent="0.2">
      <c r="A20" s="6">
        <v>525</v>
      </c>
      <c r="B20" s="30" t="s">
        <v>54</v>
      </c>
      <c r="C20" s="15"/>
      <c r="D20" s="4">
        <v>118.62</v>
      </c>
      <c r="E20" s="15"/>
      <c r="F20" s="4"/>
      <c r="G20" s="3"/>
      <c r="H20" s="4"/>
      <c r="I20" s="15"/>
      <c r="J20" s="4"/>
      <c r="K20" s="55"/>
      <c r="L20" s="4">
        <f>SUM(D20:K20)</f>
        <v>118.62</v>
      </c>
    </row>
    <row r="21" spans="1:12" ht="12" customHeight="1" x14ac:dyDescent="0.2">
      <c r="A21" s="6">
        <v>527</v>
      </c>
      <c r="B21" s="30" t="s">
        <v>52</v>
      </c>
      <c r="C21" s="15"/>
      <c r="D21" s="4">
        <v>564.86</v>
      </c>
      <c r="E21" s="15"/>
      <c r="F21" s="4"/>
      <c r="G21" s="3"/>
      <c r="H21" s="4"/>
      <c r="I21" s="15"/>
      <c r="J21" s="4"/>
      <c r="K21" s="55"/>
      <c r="L21" s="4">
        <f>SUM(D21:K21)</f>
        <v>564.86</v>
      </c>
    </row>
    <row r="22" spans="1:12" ht="12" customHeight="1" x14ac:dyDescent="0.2">
      <c r="A22" s="6">
        <v>527</v>
      </c>
      <c r="B22" s="30" t="s">
        <v>31</v>
      </c>
      <c r="C22" s="15"/>
      <c r="D22" s="4"/>
      <c r="E22" s="15"/>
      <c r="F22" s="4">
        <v>35268.78</v>
      </c>
      <c r="G22" s="3"/>
      <c r="H22" s="4"/>
      <c r="I22" s="15"/>
      <c r="J22" s="4">
        <v>1663.78</v>
      </c>
      <c r="K22" s="55">
        <f t="shared" si="0"/>
        <v>0</v>
      </c>
      <c r="L22" s="4">
        <f t="shared" si="1"/>
        <v>36932.559999999998</v>
      </c>
    </row>
    <row r="23" spans="1:12" ht="12" customHeight="1" x14ac:dyDescent="0.2">
      <c r="A23" s="6">
        <v>528</v>
      </c>
      <c r="B23" s="30" t="s">
        <v>61</v>
      </c>
      <c r="C23" s="15"/>
      <c r="D23" s="4"/>
      <c r="E23" s="15"/>
      <c r="F23" s="4">
        <v>4905.87</v>
      </c>
      <c r="G23" s="3"/>
      <c r="H23" s="4"/>
      <c r="I23" s="15"/>
      <c r="J23" s="4"/>
      <c r="K23" s="55">
        <f t="shared" si="0"/>
        <v>0</v>
      </c>
      <c r="L23" s="4">
        <f t="shared" si="1"/>
        <v>4905.87</v>
      </c>
    </row>
    <row r="24" spans="1:12" ht="12" customHeight="1" x14ac:dyDescent="0.2">
      <c r="A24" s="6">
        <v>524</v>
      </c>
      <c r="B24" s="30" t="s">
        <v>44</v>
      </c>
      <c r="C24" s="15"/>
      <c r="D24" s="4"/>
      <c r="E24" s="15"/>
      <c r="F24" s="4">
        <v>595086.96</v>
      </c>
      <c r="G24" s="3"/>
      <c r="H24" s="4"/>
      <c r="I24" s="15"/>
      <c r="J24" s="4">
        <v>28276.29</v>
      </c>
      <c r="K24" s="55"/>
      <c r="L24" s="4">
        <f t="shared" si="1"/>
        <v>623363.25</v>
      </c>
    </row>
    <row r="25" spans="1:12" ht="12" customHeight="1" x14ac:dyDescent="0.2">
      <c r="A25" s="6">
        <v>524</v>
      </c>
      <c r="B25" s="30" t="s">
        <v>55</v>
      </c>
      <c r="C25" s="15"/>
      <c r="D25" s="4">
        <v>9601.75</v>
      </c>
      <c r="E25" s="15"/>
      <c r="F25" s="4"/>
      <c r="G25" s="3"/>
      <c r="H25" s="4"/>
      <c r="I25" s="15"/>
      <c r="J25" s="4"/>
      <c r="K25" s="55"/>
      <c r="L25" s="4">
        <v>9601.75</v>
      </c>
    </row>
    <row r="26" spans="1:12" ht="12" customHeight="1" x14ac:dyDescent="0.2">
      <c r="A26" s="6">
        <v>542</v>
      </c>
      <c r="B26" s="30" t="s">
        <v>24</v>
      </c>
      <c r="C26" s="15"/>
      <c r="D26" s="4"/>
      <c r="E26" s="15"/>
      <c r="F26" s="4"/>
      <c r="G26" s="3"/>
      <c r="H26" s="4"/>
      <c r="I26" s="15"/>
      <c r="J26" s="4"/>
      <c r="K26" s="55">
        <f t="shared" si="0"/>
        <v>0</v>
      </c>
      <c r="L26" s="4">
        <f t="shared" si="1"/>
        <v>0</v>
      </c>
    </row>
    <row r="27" spans="1:12" ht="12" customHeight="1" x14ac:dyDescent="0.2">
      <c r="A27" s="6">
        <v>544</v>
      </c>
      <c r="B27" s="30" t="s">
        <v>6</v>
      </c>
      <c r="C27" s="3"/>
      <c r="D27" s="4"/>
      <c r="E27" s="3"/>
      <c r="F27" s="4"/>
      <c r="G27" s="3"/>
      <c r="H27" s="4"/>
      <c r="I27" s="3"/>
      <c r="J27" s="4"/>
      <c r="K27" s="55">
        <f t="shared" si="0"/>
        <v>0</v>
      </c>
      <c r="L27" s="4">
        <f t="shared" si="1"/>
        <v>0</v>
      </c>
    </row>
    <row r="28" spans="1:12" ht="12" customHeight="1" x14ac:dyDescent="0.2">
      <c r="A28" s="7">
        <v>547</v>
      </c>
      <c r="B28" s="47" t="s">
        <v>5</v>
      </c>
      <c r="C28" s="15"/>
      <c r="D28" s="4"/>
      <c r="E28" s="15"/>
      <c r="F28" s="4"/>
      <c r="G28" s="9"/>
      <c r="H28" s="8"/>
      <c r="I28" s="15"/>
      <c r="J28" s="4"/>
      <c r="K28" s="55">
        <f t="shared" si="0"/>
        <v>0</v>
      </c>
      <c r="L28" s="4">
        <f t="shared" si="1"/>
        <v>0</v>
      </c>
    </row>
    <row r="29" spans="1:12" ht="12" customHeight="1" x14ac:dyDescent="0.2">
      <c r="A29" s="6">
        <v>549</v>
      </c>
      <c r="B29" s="30" t="s">
        <v>23</v>
      </c>
      <c r="C29" s="15"/>
      <c r="D29" s="4">
        <v>8055</v>
      </c>
      <c r="E29" s="15"/>
      <c r="F29" s="4"/>
      <c r="G29" s="3"/>
      <c r="H29" s="4"/>
      <c r="I29" s="15"/>
      <c r="J29" s="4"/>
      <c r="K29" s="55">
        <f t="shared" si="0"/>
        <v>0</v>
      </c>
      <c r="L29" s="4">
        <f t="shared" si="1"/>
        <v>8055</v>
      </c>
    </row>
    <row r="30" spans="1:12" ht="12" customHeight="1" x14ac:dyDescent="0.2">
      <c r="A30" s="14">
        <v>551</v>
      </c>
      <c r="B30" s="49" t="s">
        <v>14</v>
      </c>
      <c r="C30" s="15"/>
      <c r="D30" s="4"/>
      <c r="E30" s="15"/>
      <c r="F30" s="4"/>
      <c r="G30" s="15"/>
      <c r="H30" s="16"/>
      <c r="I30" s="15"/>
      <c r="J30" s="4"/>
      <c r="K30" s="55">
        <f t="shared" si="0"/>
        <v>0</v>
      </c>
      <c r="L30" s="4">
        <f t="shared" si="1"/>
        <v>0</v>
      </c>
    </row>
    <row r="31" spans="1:12" ht="12" customHeight="1" x14ac:dyDescent="0.2">
      <c r="A31" s="14">
        <v>551</v>
      </c>
      <c r="B31" s="49" t="s">
        <v>15</v>
      </c>
      <c r="C31" s="15"/>
      <c r="D31" s="4"/>
      <c r="E31" s="15"/>
      <c r="F31" s="4"/>
      <c r="G31" s="15"/>
      <c r="H31" s="16"/>
      <c r="I31" s="15"/>
      <c r="J31" s="4"/>
      <c r="K31" s="55">
        <f t="shared" si="0"/>
        <v>0</v>
      </c>
      <c r="L31" s="4">
        <f t="shared" si="1"/>
        <v>0</v>
      </c>
    </row>
    <row r="32" spans="1:12" ht="12" customHeight="1" x14ac:dyDescent="0.2">
      <c r="A32" s="14">
        <v>551</v>
      </c>
      <c r="B32" s="49" t="s">
        <v>32</v>
      </c>
      <c r="C32" s="15"/>
      <c r="D32" s="4"/>
      <c r="E32" s="15"/>
      <c r="F32" s="4"/>
      <c r="G32" s="15"/>
      <c r="H32" s="16"/>
      <c r="I32" s="15"/>
      <c r="J32" s="4"/>
      <c r="K32" s="55">
        <f t="shared" si="0"/>
        <v>0</v>
      </c>
      <c r="L32" s="4">
        <f t="shared" si="1"/>
        <v>0</v>
      </c>
    </row>
    <row r="33" spans="1:12" ht="11.25" customHeight="1" x14ac:dyDescent="0.2">
      <c r="A33" s="6">
        <v>553</v>
      </c>
      <c r="B33" s="50" t="s">
        <v>25</v>
      </c>
      <c r="C33" s="3"/>
      <c r="D33" s="4"/>
      <c r="E33" s="3"/>
      <c r="F33" s="4"/>
      <c r="G33" s="3"/>
      <c r="H33" s="4"/>
      <c r="I33" s="3"/>
      <c r="J33" s="4"/>
      <c r="K33" s="55">
        <f t="shared" si="0"/>
        <v>0</v>
      </c>
      <c r="L33" s="4"/>
    </row>
    <row r="34" spans="1:12" ht="12" customHeight="1" x14ac:dyDescent="0.2">
      <c r="A34" s="14">
        <v>557</v>
      </c>
      <c r="B34" s="49" t="s">
        <v>26</v>
      </c>
      <c r="C34" s="15"/>
      <c r="D34" s="4"/>
      <c r="E34" s="15"/>
      <c r="F34" s="4"/>
      <c r="G34" s="3"/>
      <c r="H34" s="4"/>
      <c r="I34" s="15"/>
      <c r="J34" s="4"/>
      <c r="K34" s="55">
        <f t="shared" si="0"/>
        <v>0</v>
      </c>
      <c r="L34" s="4">
        <f t="shared" si="1"/>
        <v>0</v>
      </c>
    </row>
    <row r="35" spans="1:12" ht="12" customHeight="1" x14ac:dyDescent="0.2">
      <c r="A35" s="7">
        <v>558</v>
      </c>
      <c r="B35" s="47" t="s">
        <v>28</v>
      </c>
      <c r="C35" s="3"/>
      <c r="D35" s="8"/>
      <c r="E35" s="3"/>
      <c r="F35" s="8"/>
      <c r="G35" s="9"/>
      <c r="H35" s="8"/>
      <c r="I35" s="3"/>
      <c r="J35" s="8"/>
      <c r="K35" s="55">
        <f t="shared" si="0"/>
        <v>0</v>
      </c>
      <c r="L35" s="4">
        <f t="shared" si="1"/>
        <v>0</v>
      </c>
    </row>
    <row r="36" spans="1:12" ht="12" customHeight="1" x14ac:dyDescent="0.2">
      <c r="A36" s="6">
        <v>558</v>
      </c>
      <c r="B36" s="30" t="s">
        <v>43</v>
      </c>
      <c r="C36" s="3"/>
      <c r="D36" s="4"/>
      <c r="E36" s="3"/>
      <c r="F36" s="4"/>
      <c r="G36" s="3"/>
      <c r="H36" s="4"/>
      <c r="I36" s="3"/>
      <c r="J36" s="4"/>
      <c r="K36" s="55">
        <f t="shared" si="0"/>
        <v>0</v>
      </c>
      <c r="L36" s="4">
        <f t="shared" si="1"/>
        <v>0</v>
      </c>
    </row>
    <row r="37" spans="1:12" ht="12" customHeight="1" thickBot="1" x14ac:dyDescent="0.25">
      <c r="A37" s="24">
        <v>569</v>
      </c>
      <c r="B37" s="47" t="s">
        <v>27</v>
      </c>
      <c r="C37" s="9"/>
      <c r="D37" s="8"/>
      <c r="E37" s="9"/>
      <c r="F37" s="8"/>
      <c r="G37" s="9"/>
      <c r="H37" s="8"/>
      <c r="I37" s="9"/>
      <c r="J37" s="8"/>
      <c r="K37" s="56">
        <f t="shared" si="0"/>
        <v>0</v>
      </c>
      <c r="L37" s="8">
        <f t="shared" si="1"/>
        <v>0</v>
      </c>
    </row>
    <row r="38" spans="1:12" ht="12" customHeight="1" thickBot="1" x14ac:dyDescent="0.25">
      <c r="A38" s="28" t="s">
        <v>7</v>
      </c>
      <c r="B38" s="28"/>
      <c r="C38" s="43"/>
      <c r="D38" s="59">
        <f t="shared" ref="D38:K38" si="2">SUM(D6:D37)</f>
        <v>381903</v>
      </c>
      <c r="E38" s="43">
        <f t="shared" si="2"/>
        <v>0</v>
      </c>
      <c r="F38" s="59">
        <f t="shared" si="2"/>
        <v>2421170.9400000004</v>
      </c>
      <c r="G38" s="43">
        <f t="shared" si="2"/>
        <v>0</v>
      </c>
      <c r="H38" s="59">
        <f t="shared" si="2"/>
        <v>739519.23</v>
      </c>
      <c r="I38" s="43">
        <f t="shared" si="2"/>
        <v>0</v>
      </c>
      <c r="J38" s="59">
        <f t="shared" si="2"/>
        <v>331852.3</v>
      </c>
      <c r="K38" s="60">
        <f t="shared" si="2"/>
        <v>0</v>
      </c>
      <c r="L38" s="59">
        <f>SUM(L6:L37)</f>
        <v>3874445.47</v>
      </c>
    </row>
    <row r="39" spans="1:12" ht="12" customHeight="1" x14ac:dyDescent="0.2">
      <c r="A39" s="23">
        <v>601</v>
      </c>
      <c r="B39" s="57" t="s">
        <v>18</v>
      </c>
      <c r="C39" s="52"/>
      <c r="D39" s="53"/>
      <c r="E39" s="52"/>
      <c r="F39" s="53"/>
      <c r="G39" s="52"/>
      <c r="H39" s="53">
        <v>684660</v>
      </c>
      <c r="I39" s="58"/>
      <c r="J39" s="53">
        <v>342015</v>
      </c>
      <c r="K39" s="15">
        <f t="shared" ref="K39:K47" si="3">C39+E39+G39+I39</f>
        <v>0</v>
      </c>
      <c r="L39" s="16">
        <f t="shared" ref="L39:L51" si="4">D39+F39+H39+J39</f>
        <v>1026675</v>
      </c>
    </row>
    <row r="40" spans="1:12" ht="12" customHeight="1" x14ac:dyDescent="0.2">
      <c r="A40" s="6">
        <v>602</v>
      </c>
      <c r="B40" s="21" t="s">
        <v>60</v>
      </c>
      <c r="C40" s="13"/>
      <c r="D40" s="12">
        <v>27600</v>
      </c>
      <c r="E40" s="3"/>
      <c r="F40" s="4"/>
      <c r="G40" s="3"/>
      <c r="H40" s="4"/>
      <c r="I40" s="31"/>
      <c r="J40" s="4"/>
      <c r="K40" s="3">
        <f t="shared" si="3"/>
        <v>0</v>
      </c>
      <c r="L40" s="4">
        <f t="shared" si="4"/>
        <v>27600</v>
      </c>
    </row>
    <row r="41" spans="1:12" ht="12" customHeight="1" x14ac:dyDescent="0.2">
      <c r="A41" s="6">
        <v>609</v>
      </c>
      <c r="B41" s="21" t="s">
        <v>19</v>
      </c>
      <c r="C41" s="13"/>
      <c r="D41" s="12">
        <v>94394</v>
      </c>
      <c r="E41" s="3"/>
      <c r="F41" s="4"/>
      <c r="G41" s="3"/>
      <c r="H41" s="4"/>
      <c r="I41" s="31"/>
      <c r="J41" s="4"/>
      <c r="K41" s="3">
        <f t="shared" si="3"/>
        <v>0</v>
      </c>
      <c r="L41" s="4">
        <f t="shared" si="4"/>
        <v>94394</v>
      </c>
    </row>
    <row r="42" spans="1:12" ht="12" customHeight="1" x14ac:dyDescent="0.2">
      <c r="A42" s="6">
        <v>609</v>
      </c>
      <c r="B42" s="21" t="s">
        <v>59</v>
      </c>
      <c r="C42" s="13"/>
      <c r="D42" s="12">
        <v>2400</v>
      </c>
      <c r="E42" s="3"/>
      <c r="F42" s="4"/>
      <c r="G42" s="3"/>
      <c r="H42" s="4"/>
      <c r="I42" s="31"/>
      <c r="J42" s="4"/>
      <c r="K42" s="3">
        <f t="shared" si="3"/>
        <v>0</v>
      </c>
      <c r="L42" s="4">
        <f t="shared" si="4"/>
        <v>2400</v>
      </c>
    </row>
    <row r="43" spans="1:12" ht="12" customHeight="1" x14ac:dyDescent="0.2">
      <c r="A43" s="6">
        <v>644</v>
      </c>
      <c r="B43" s="21" t="s">
        <v>21</v>
      </c>
      <c r="C43" s="13"/>
      <c r="D43" s="12"/>
      <c r="E43" s="3"/>
      <c r="F43" s="4"/>
      <c r="G43" s="3"/>
      <c r="H43" s="4"/>
      <c r="I43" s="31"/>
      <c r="J43" s="4"/>
      <c r="K43" s="3">
        <f t="shared" si="3"/>
        <v>0</v>
      </c>
      <c r="L43" s="4">
        <f t="shared" si="4"/>
        <v>0</v>
      </c>
    </row>
    <row r="44" spans="1:12" ht="12" customHeight="1" x14ac:dyDescent="0.2">
      <c r="A44" s="6">
        <v>646</v>
      </c>
      <c r="B44" s="21" t="s">
        <v>22</v>
      </c>
      <c r="C44" s="13"/>
      <c r="D44" s="12"/>
      <c r="E44" s="3"/>
      <c r="F44" s="4"/>
      <c r="G44" s="3"/>
      <c r="H44" s="4"/>
      <c r="I44" s="31"/>
      <c r="J44" s="4"/>
      <c r="K44" s="3">
        <f t="shared" si="3"/>
        <v>0</v>
      </c>
      <c r="L44" s="4">
        <f t="shared" si="4"/>
        <v>0</v>
      </c>
    </row>
    <row r="45" spans="1:12" ht="12" customHeight="1" x14ac:dyDescent="0.2">
      <c r="A45" s="7">
        <v>648</v>
      </c>
      <c r="B45" s="22" t="s">
        <v>20</v>
      </c>
      <c r="C45" s="17"/>
      <c r="D45" s="18">
        <v>0</v>
      </c>
      <c r="E45" s="9"/>
      <c r="F45" s="8"/>
      <c r="G45" s="9"/>
      <c r="H45" s="8"/>
      <c r="I45" s="32"/>
      <c r="J45" s="8"/>
      <c r="K45" s="3">
        <f t="shared" si="3"/>
        <v>0</v>
      </c>
      <c r="L45" s="4">
        <f t="shared" si="4"/>
        <v>0</v>
      </c>
    </row>
    <row r="46" spans="1:12" ht="12" customHeight="1" x14ac:dyDescent="0.2">
      <c r="A46" s="7">
        <v>649</v>
      </c>
      <c r="B46" s="33" t="s">
        <v>38</v>
      </c>
      <c r="C46" s="17"/>
      <c r="D46" s="18">
        <v>629</v>
      </c>
      <c r="E46" s="9"/>
      <c r="F46" s="8"/>
      <c r="G46" s="9"/>
      <c r="H46" s="8"/>
      <c r="I46" s="32"/>
      <c r="J46" s="8"/>
      <c r="K46" s="3">
        <f t="shared" si="3"/>
        <v>0</v>
      </c>
      <c r="L46" s="4">
        <f t="shared" si="4"/>
        <v>629</v>
      </c>
    </row>
    <row r="47" spans="1:12" ht="12" customHeight="1" x14ac:dyDescent="0.2">
      <c r="A47" s="6">
        <v>662</v>
      </c>
      <c r="B47" s="30" t="s">
        <v>34</v>
      </c>
      <c r="C47" s="13"/>
      <c r="D47" s="12">
        <v>132.51</v>
      </c>
      <c r="E47" s="3"/>
      <c r="F47" s="4"/>
      <c r="G47" s="3"/>
      <c r="H47" s="4"/>
      <c r="I47" s="31"/>
      <c r="J47" s="4"/>
      <c r="K47" s="3">
        <f t="shared" si="3"/>
        <v>0</v>
      </c>
      <c r="L47" s="4">
        <f t="shared" si="4"/>
        <v>132.51</v>
      </c>
    </row>
    <row r="48" spans="1:12" ht="12" customHeight="1" x14ac:dyDescent="0.2">
      <c r="A48" s="6">
        <v>672</v>
      </c>
      <c r="B48" s="47" t="s">
        <v>56</v>
      </c>
      <c r="C48" s="17">
        <v>174586.2</v>
      </c>
      <c r="D48" s="18">
        <v>55260.23</v>
      </c>
      <c r="E48" s="9"/>
      <c r="F48" s="8"/>
      <c r="G48" s="9"/>
      <c r="H48" s="8"/>
      <c r="I48" s="32"/>
      <c r="J48" s="8"/>
      <c r="K48" s="9"/>
      <c r="L48" s="8">
        <f t="shared" si="4"/>
        <v>55260.23</v>
      </c>
    </row>
    <row r="49" spans="1:13" ht="12" customHeight="1" x14ac:dyDescent="0.2">
      <c r="A49" s="6">
        <v>672</v>
      </c>
      <c r="B49" s="42" t="s">
        <v>57</v>
      </c>
      <c r="C49" s="17">
        <v>222000</v>
      </c>
      <c r="D49" s="18">
        <v>222000</v>
      </c>
      <c r="E49" s="9"/>
      <c r="F49" s="8"/>
      <c r="G49" s="9"/>
      <c r="H49" s="8"/>
      <c r="I49" s="32"/>
      <c r="J49" s="8"/>
      <c r="K49" s="9"/>
      <c r="L49" s="8">
        <f t="shared" si="4"/>
        <v>222000</v>
      </c>
    </row>
    <row r="50" spans="1:13" ht="12" customHeight="1" x14ac:dyDescent="0.2">
      <c r="A50" s="7">
        <v>672</v>
      </c>
      <c r="B50" s="42" t="s">
        <v>58</v>
      </c>
      <c r="C50" s="17">
        <v>15000</v>
      </c>
      <c r="D50" s="18">
        <v>15000</v>
      </c>
      <c r="E50" s="9"/>
      <c r="F50" s="8"/>
      <c r="G50" s="9"/>
      <c r="H50" s="8"/>
      <c r="I50" s="32"/>
      <c r="J50" s="8"/>
      <c r="K50" s="9"/>
      <c r="L50" s="8">
        <f t="shared" si="4"/>
        <v>15000</v>
      </c>
    </row>
    <row r="51" spans="1:13" ht="12" customHeight="1" thickBot="1" x14ac:dyDescent="0.25">
      <c r="A51" s="24">
        <v>672</v>
      </c>
      <c r="B51" s="44" t="s">
        <v>33</v>
      </c>
      <c r="C51" s="17"/>
      <c r="D51" s="18"/>
      <c r="E51" s="9">
        <v>2421171</v>
      </c>
      <c r="F51" s="8">
        <v>2421170.94</v>
      </c>
      <c r="G51" s="9"/>
      <c r="H51" s="8">
        <v>52982</v>
      </c>
      <c r="I51" s="32"/>
      <c r="J51" s="8"/>
      <c r="K51" s="9"/>
      <c r="L51" s="8">
        <f t="shared" si="4"/>
        <v>2474152.94</v>
      </c>
    </row>
    <row r="52" spans="1:13" ht="10.5" customHeight="1" thickBot="1" x14ac:dyDescent="0.25">
      <c r="A52" s="28" t="s">
        <v>8</v>
      </c>
      <c r="B52" s="28"/>
      <c r="C52" s="43"/>
      <c r="D52" s="59">
        <f t="shared" ref="D52:K52" si="5">SUM(D39:D51)</f>
        <v>417415.74</v>
      </c>
      <c r="E52" s="70">
        <f t="shared" si="5"/>
        <v>2421171</v>
      </c>
      <c r="F52" s="71">
        <f t="shared" si="5"/>
        <v>2421170.94</v>
      </c>
      <c r="G52" s="72">
        <f t="shared" si="5"/>
        <v>0</v>
      </c>
      <c r="H52" s="71">
        <f t="shared" si="5"/>
        <v>737642</v>
      </c>
      <c r="I52" s="72">
        <f t="shared" si="5"/>
        <v>0</v>
      </c>
      <c r="J52" s="71">
        <f t="shared" si="5"/>
        <v>342015</v>
      </c>
      <c r="K52" s="72">
        <f t="shared" si="5"/>
        <v>0</v>
      </c>
      <c r="L52" s="45">
        <f>SUM(L39:L51)</f>
        <v>3918243.6799999997</v>
      </c>
    </row>
    <row r="53" spans="1:13" ht="11.25" customHeight="1" thickBot="1" x14ac:dyDescent="0.25">
      <c r="A53" s="62" t="s">
        <v>9</v>
      </c>
      <c r="B53" s="63"/>
      <c r="C53" s="64">
        <f>C$52-C$38</f>
        <v>0</v>
      </c>
      <c r="D53" s="65">
        <f>D$52-D$38</f>
        <v>35512.739999999991</v>
      </c>
      <c r="E53" s="66"/>
      <c r="F53" s="67">
        <v>0.06</v>
      </c>
      <c r="G53" s="68">
        <f>G$52-G$38</f>
        <v>0</v>
      </c>
      <c r="H53" s="67">
        <f>H$52-H$38</f>
        <v>-1877.2299999999814</v>
      </c>
      <c r="I53" s="68">
        <f>I$52-I$38</f>
        <v>0</v>
      </c>
      <c r="J53" s="67">
        <f>J$52-J$38</f>
        <v>10162.700000000012</v>
      </c>
      <c r="K53" s="68"/>
      <c r="L53" s="69"/>
    </row>
    <row r="54" spans="1:13" ht="11.25" customHeight="1" thickBot="1" x14ac:dyDescent="0.25">
      <c r="A54" s="34">
        <v>591</v>
      </c>
      <c r="B54" s="35" t="s">
        <v>13</v>
      </c>
      <c r="C54" s="36"/>
      <c r="D54" s="37"/>
      <c r="E54" s="36"/>
      <c r="F54" s="37"/>
      <c r="G54" s="36"/>
      <c r="H54" s="37"/>
      <c r="I54" s="51"/>
      <c r="J54" s="37"/>
      <c r="K54" s="61">
        <f>C54+E54+G54+I54</f>
        <v>0</v>
      </c>
      <c r="L54" s="53">
        <f>D54+F54+H54+J54</f>
        <v>0</v>
      </c>
    </row>
    <row r="55" spans="1:13" ht="12" customHeight="1" thickBot="1" x14ac:dyDescent="0.25">
      <c r="A55" s="73" t="s">
        <v>12</v>
      </c>
      <c r="B55" s="74"/>
      <c r="C55" s="38">
        <f>SUM(C53:C54)</f>
        <v>0</v>
      </c>
      <c r="D55" s="39">
        <f t="shared" ref="D55:K55" si="6">SUM(D53:D54)</f>
        <v>35512.739999999991</v>
      </c>
      <c r="E55" s="40"/>
      <c r="F55" s="41"/>
      <c r="G55" s="40">
        <f t="shared" si="6"/>
        <v>0</v>
      </c>
      <c r="H55" s="41">
        <f t="shared" si="6"/>
        <v>-1877.2299999999814</v>
      </c>
      <c r="I55" s="40">
        <f t="shared" si="6"/>
        <v>0</v>
      </c>
      <c r="J55" s="41">
        <f t="shared" si="6"/>
        <v>10162.700000000012</v>
      </c>
      <c r="K55" s="40">
        <f t="shared" si="6"/>
        <v>0</v>
      </c>
      <c r="L55" s="41">
        <v>43798.21</v>
      </c>
    </row>
    <row r="56" spans="1:13" ht="4.5" customHeight="1" x14ac:dyDescent="0.2">
      <c r="A56" s="11"/>
      <c r="B56" s="10"/>
      <c r="C56" s="10"/>
      <c r="D56" s="5"/>
      <c r="E56" s="5"/>
      <c r="F56" s="5"/>
      <c r="G56" s="5"/>
      <c r="H56" s="5"/>
      <c r="I56" s="5"/>
      <c r="J56" s="5"/>
      <c r="K56" s="5"/>
      <c r="L56" s="5"/>
      <c r="M56" s="5"/>
    </row>
    <row r="59" spans="1:13" x14ac:dyDescent="0.2">
      <c r="A59" t="s">
        <v>45</v>
      </c>
    </row>
    <row r="61" spans="1:13" x14ac:dyDescent="0.2">
      <c r="A61" t="s">
        <v>64</v>
      </c>
    </row>
  </sheetData>
  <mergeCells count="12">
    <mergeCell ref="A55:B55"/>
    <mergeCell ref="E4:F4"/>
    <mergeCell ref="K4:L4"/>
    <mergeCell ref="A3:B5"/>
    <mergeCell ref="C3:D3"/>
    <mergeCell ref="E3:F3"/>
    <mergeCell ref="G3:H3"/>
    <mergeCell ref="I3:J3"/>
    <mergeCell ref="K3:L3"/>
    <mergeCell ref="I4:J4"/>
    <mergeCell ref="G4:H4"/>
    <mergeCell ref="C4:D4"/>
  </mergeCells>
  <phoneticPr fontId="0" type="noConversion"/>
  <printOptions horizontalCentered="1"/>
  <pageMargins left="0.19685039370078741" right="0.19685039370078741" top="0.17" bottom="0.17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A1 Účt. nákladů a výnosů</vt:lpstr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Mily</dc:creator>
  <cp:lastModifiedBy>Veselíčko</cp:lastModifiedBy>
  <cp:lastPrinted>2018-03-27T05:32:20Z</cp:lastPrinted>
  <dcterms:created xsi:type="dcterms:W3CDTF">1999-06-02T14:52:32Z</dcterms:created>
  <dcterms:modified xsi:type="dcterms:W3CDTF">2018-04-12T11:28:00Z</dcterms:modified>
</cp:coreProperties>
</file>